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" sheetId="1" r:id="rId1"/>
  </sheets>
  <definedNames>
    <definedName name="_xlnm.Print_Area" localSheetId="0">'9'!$A$1:$K$54</definedName>
  </definedNames>
  <calcPr fullCalcOnLoad="1"/>
</workbook>
</file>

<file path=xl/sharedStrings.xml><?xml version="1.0" encoding="utf-8"?>
<sst xmlns="http://schemas.openxmlformats.org/spreadsheetml/2006/main" count="264" uniqueCount="138">
  <si>
    <t>№ строки</t>
  </si>
  <si>
    <t>1</t>
  </si>
  <si>
    <t>2</t>
  </si>
  <si>
    <t>11</t>
  </si>
  <si>
    <t>10</t>
  </si>
  <si>
    <t>3</t>
  </si>
  <si>
    <t>4</t>
  </si>
  <si>
    <t>14</t>
  </si>
  <si>
    <t>5</t>
  </si>
  <si>
    <t>6</t>
  </si>
  <si>
    <t>17</t>
  </si>
  <si>
    <t>7</t>
  </si>
  <si>
    <t>8</t>
  </si>
  <si>
    <t>9</t>
  </si>
  <si>
    <t>12</t>
  </si>
  <si>
    <t>13</t>
  </si>
  <si>
    <t>15</t>
  </si>
  <si>
    <t>Целевая статья</t>
  </si>
  <si>
    <t xml:space="preserve">Общегосударственные вопросы </t>
  </si>
  <si>
    <t>0100</t>
  </si>
  <si>
    <t>0102</t>
  </si>
  <si>
    <t>500</t>
  </si>
  <si>
    <t>0103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</si>
  <si>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</si>
  <si>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</si>
  <si>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</si>
  <si>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</si>
  <si>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</si>
  <si>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0500</t>
  </si>
  <si>
    <t>Благоустройство</t>
  </si>
  <si>
    <t>0503</t>
  </si>
  <si>
    <t>Культура, кинематография, средства массовой информации</t>
  </si>
  <si>
    <t>0800</t>
  </si>
  <si>
    <t>Культура</t>
  </si>
  <si>
    <t>0801</t>
  </si>
  <si>
    <t>Обеспечение деятельности подведомственных учреждений</t>
  </si>
  <si>
    <t>Код ведомства</t>
  </si>
  <si>
    <t>16</t>
  </si>
  <si>
    <t>Выполнение функций органами местного самоуправления</t>
  </si>
  <si>
    <t>Выполнение функций бюджетными учреждениями</t>
  </si>
  <si>
    <t>Уличное освещение</t>
  </si>
  <si>
    <t>Глава муниципального образования</t>
  </si>
  <si>
    <t>Председатель представительного органа муниципального образования</t>
  </si>
  <si>
    <t>Центральный аппарат иных органов</t>
  </si>
  <si>
    <t>Осуществление первичного воинского учета на территориях, где отсутствуют военные комиссариаты</t>
  </si>
  <si>
    <t>814</t>
  </si>
  <si>
    <t>810</t>
  </si>
  <si>
    <t>Другие вопросы в области жилищно-коммунального хозяйства</t>
  </si>
  <si>
    <t>0505</t>
  </si>
  <si>
    <t>Резервные фонды местных администраций</t>
  </si>
  <si>
    <t>(руб.)</t>
  </si>
  <si>
    <t>18</t>
  </si>
  <si>
    <t>Раздел- подраздел</t>
  </si>
  <si>
    <t>Вид расходов</t>
  </si>
  <si>
    <t>Наименование кода расходов бюджетной классификации</t>
  </si>
  <si>
    <t>Функционорование высшего должностного лица субъекта Российской Федерации и муниципального образования</t>
  </si>
  <si>
    <t>Функционорование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</si>
  <si>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</si>
  <si>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 - коммунальное хозяйство</t>
  </si>
  <si>
    <t>Прочие мероприятия по благоустройству городских округов и поселений</t>
  </si>
  <si>
    <t>Расходы за счет доходов от предпринимательской деятельностии от платных услуг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</si>
  <si>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</si>
  <si>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Расходы на выполнение государственных полномочий по созданию и обеспечению деятельности административных комиссий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</si>
  <si>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</si>
  <si>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Прикладные научные исследования в области общегосударственных вопросов</t>
  </si>
  <si>
    <t>0113</t>
  </si>
  <si>
    <t>Прочие расходы</t>
  </si>
  <si>
    <t>Обслуживание государственного и муниципального долга</t>
  </si>
  <si>
    <t>0111</t>
  </si>
  <si>
    <t>Дорожное хозяйство</t>
  </si>
  <si>
    <t>0409</t>
  </si>
  <si>
    <t>Национальная экономика</t>
  </si>
  <si>
    <t>0400</t>
  </si>
  <si>
    <t>Пожарная безопасность</t>
  </si>
  <si>
    <t>0310</t>
  </si>
  <si>
    <t xml:space="preserve">Исполнено </t>
  </si>
  <si>
    <t>Неисполненные</t>
  </si>
  <si>
    <t>социальная обеспеченность населения</t>
  </si>
  <si>
    <t>6208021</t>
  </si>
  <si>
    <t>100</t>
  </si>
  <si>
    <t>6108021</t>
  </si>
  <si>
    <t>6308021</t>
  </si>
  <si>
    <t>6301021</t>
  </si>
  <si>
    <t>6408021</t>
  </si>
  <si>
    <t>200</t>
  </si>
  <si>
    <t>0148006</t>
  </si>
  <si>
    <t>0147514</t>
  </si>
  <si>
    <t>244</t>
  </si>
  <si>
    <t>121</t>
  </si>
  <si>
    <t>0145118</t>
  </si>
  <si>
    <t>0138001</t>
  </si>
  <si>
    <t>0128001</t>
  </si>
  <si>
    <t>0127508</t>
  </si>
  <si>
    <t>Субсидия на содержание автомобильных дорог</t>
  </si>
  <si>
    <t>0118001</t>
  </si>
  <si>
    <t>0148001</t>
  </si>
  <si>
    <t>1127508</t>
  </si>
  <si>
    <t>Софинансирование субсидии на содержание автомобильных дорог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</si>
  <si>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</si>
  <si>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</si>
  <si>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</si>
  <si>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</si>
  <si>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</si>
  <si>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</si>
  <si>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</si>
  <si>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</si>
  <si>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</si>
  <si>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</si>
  <si>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</si>
  <si>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</si>
  <si>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</si>
  <si>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</si>
  <si>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</si>
  <si>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</si>
  <si>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</si>
  <si>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</si>
  <si>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</si>
  <si>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</si>
  <si>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</si>
  <si>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</si>
  <si>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</si>
  <si>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</si>
  <si>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</si>
  <si>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</si>
  <si>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</si>
  <si>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</si>
  <si>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</si>
  <si>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</si>
  <si>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611</t>
  </si>
  <si>
    <t>0228001</t>
  </si>
  <si>
    <t>0218001</t>
  </si>
  <si>
    <t>Обеспечение проведения выборов и референдумов</t>
  </si>
  <si>
    <t>0107</t>
  </si>
  <si>
    <t>1003</t>
  </si>
  <si>
    <t>6508021</t>
  </si>
  <si>
    <t xml:space="preserve"> Расходы бюджета Сизинского сельсовета 2015 год.</t>
  </si>
  <si>
    <t>Сумма на 2015 год</t>
  </si>
  <si>
    <t>Приложение №2 к Решению Сизинского сельского Совета депутатов от 28.04.2016 года  №32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</si>
</sst>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0.000"/>
    <numFmt numFmtId="187" formatCode="0.0"/>
    <numFmt numFmtId="188" formatCode="0.0000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 Roman"/>
      <family val="0"/>
    </font>
    <font>
      <sz val="10"/>
      <name val="Time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 Roman"/>
      <family val="0"/>
    </font>
    <font>
      <sz val="8"/>
      <color indexed="8"/>
      <name val="Time Roman"/>
      <family val="0"/>
    </font>
    <font>
      <sz val="8"/>
      <name val="Times New Roman"/>
      <family val="1"/>
    </font>
    <font>
      <sz val="7"/>
      <name val="Time Roman"/>
      <family val="0"/>
    </font>
    <font>
      <b/>
      <sz val="13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 Roman"/>
      <family val="0"/>
    </font>
    <font>
      <b/>
      <sz val="8"/>
      <name val="Times New Roman"/>
      <family val="1"/>
    </font>
    <font>
      <b/>
      <sz val="8"/>
      <color indexed="8"/>
      <name val="Time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hair"/>
      <right style="hair"/>
      <top style="double"/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hair"/>
      <bottom style="hair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hair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2" fillId="0" borderId="0" xfId="53" applyNumberFormat="1" applyAlignment="1">
      <alignment vertical="top"/>
      <protection/>
    </xf>
    <xf numFmtId="49" fontId="2" fillId="0" borderId="0" xfId="53" applyNumberFormat="1" applyAlignment="1">
      <alignment horizontal="center" vertical="top"/>
      <protection/>
    </xf>
    <xf numFmtId="49" fontId="6" fillId="0" borderId="0" xfId="53" applyNumberFormat="1" applyFont="1" applyAlignment="1">
      <alignment vertical="top"/>
      <protection/>
    </xf>
    <xf numFmtId="49" fontId="5" fillId="0" borderId="0" xfId="53" applyNumberFormat="1" applyFont="1" applyAlignment="1">
      <alignment vertical="top"/>
      <protection/>
    </xf>
    <xf numFmtId="49" fontId="8" fillId="0" borderId="0" xfId="53" applyNumberFormat="1" applyFont="1" applyAlignment="1">
      <alignment vertical="top"/>
      <protection/>
    </xf>
    <xf numFmtId="49" fontId="7" fillId="0" borderId="0" xfId="53" applyNumberFormat="1" applyFont="1" applyAlignment="1">
      <alignment vertical="top"/>
      <protection/>
    </xf>
    <xf numFmtId="49" fontId="7" fillId="0" borderId="0" xfId="53" applyNumberFormat="1" applyFont="1" applyAlignment="1">
      <alignment vertical="center"/>
      <protection/>
    </xf>
    <xf numFmtId="49" fontId="2" fillId="0" borderId="0" xfId="53" applyNumberFormat="1" applyFont="1" applyAlignment="1">
      <alignment horizontal="center" vertical="top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/>
      <protection/>
    </xf>
    <xf numFmtId="49" fontId="15" fillId="0" borderId="10" xfId="53" applyNumberFormat="1" applyFont="1" applyFill="1" applyBorder="1" applyAlignment="1">
      <alignment horizontal="center" vertical="top" wrapText="1"/>
      <protection/>
    </xf>
    <xf numFmtId="49" fontId="16" fillId="0" borderId="10" xfId="53" applyNumberFormat="1" applyFont="1" applyFill="1" applyBorder="1" applyAlignment="1">
      <alignment horizontal="center" vertical="top" wrapText="1"/>
      <protection/>
    </xf>
    <xf numFmtId="49" fontId="14" fillId="0" borderId="10" xfId="53" applyNumberFormat="1" applyFont="1" applyFill="1" applyBorder="1" applyAlignment="1">
      <alignment horizontal="center" vertical="top" wrapText="1"/>
      <protection/>
    </xf>
    <xf numFmtId="49" fontId="11" fillId="0" borderId="10" xfId="53" applyNumberFormat="1" applyFont="1" applyFill="1" applyBorder="1" applyAlignment="1">
      <alignment horizontal="center" vertical="top" wrapText="1"/>
      <protection/>
    </xf>
    <xf numFmtId="49" fontId="11" fillId="0" borderId="10" xfId="53" applyNumberFormat="1" applyFont="1" applyFill="1" applyBorder="1" applyAlignment="1">
      <alignment horizontal="center" vertical="top"/>
      <protection/>
    </xf>
    <xf numFmtId="49" fontId="17" fillId="0" borderId="10" xfId="53" applyNumberFormat="1" applyFont="1" applyFill="1" applyBorder="1" applyAlignment="1">
      <alignment horizontal="center" vertical="top"/>
      <protection/>
    </xf>
    <xf numFmtId="49" fontId="16" fillId="0" borderId="10" xfId="53" applyNumberFormat="1" applyFont="1" applyFill="1" applyBorder="1" applyAlignment="1">
      <alignment horizontal="center" vertical="top"/>
      <protection/>
    </xf>
    <xf numFmtId="49" fontId="16" fillId="0" borderId="10" xfId="53" applyNumberFormat="1" applyFont="1" applyFill="1" applyBorder="1" applyAlignment="1">
      <alignment horizontal="center" vertical="top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7" fillId="0" borderId="10" xfId="53" applyNumberFormat="1" applyFont="1" applyFill="1" applyBorder="1" applyAlignment="1">
      <alignment horizontal="center" vertical="center"/>
      <protection/>
    </xf>
    <xf numFmtId="49" fontId="5" fillId="0" borderId="0" xfId="53" applyNumberFormat="1" applyFont="1" applyFill="1" applyAlignment="1">
      <alignment vertical="top"/>
      <protection/>
    </xf>
    <xf numFmtId="49" fontId="6" fillId="0" borderId="0" xfId="53" applyNumberFormat="1" applyFont="1" applyFill="1" applyAlignment="1">
      <alignment vertical="top"/>
      <protection/>
    </xf>
    <xf numFmtId="49" fontId="15" fillId="0" borderId="11" xfId="53" applyNumberFormat="1" applyFont="1" applyFill="1" applyBorder="1" applyAlignment="1">
      <alignment horizontal="center" vertical="top" wrapText="1"/>
      <protection/>
    </xf>
    <xf numFmtId="49" fontId="16" fillId="0" borderId="11" xfId="53" applyNumberFormat="1" applyFont="1" applyFill="1" applyBorder="1" applyAlignment="1">
      <alignment horizontal="center" vertical="top" wrapText="1"/>
      <protection/>
    </xf>
    <xf numFmtId="49" fontId="10" fillId="32" borderId="12" xfId="53" applyNumberFormat="1" applyFont="1" applyFill="1" applyBorder="1" applyAlignment="1">
      <alignment horizontal="center" vertical="center" wrapText="1"/>
      <protection/>
    </xf>
    <xf numFmtId="49" fontId="9" fillId="32" borderId="12" xfId="53" applyNumberFormat="1" applyFont="1" applyFill="1" applyBorder="1" applyAlignment="1">
      <alignment horizontal="center" vertical="center" wrapText="1"/>
      <protection/>
    </xf>
    <xf numFmtId="49" fontId="10" fillId="32" borderId="13" xfId="53" applyNumberFormat="1" applyFont="1" applyFill="1" applyBorder="1" applyAlignment="1">
      <alignment horizontal="center" vertical="center" wrapText="1"/>
      <protection/>
    </xf>
    <xf numFmtId="49" fontId="9" fillId="32" borderId="13" xfId="53" applyNumberFormat="1" applyFont="1" applyFill="1" applyBorder="1" applyAlignment="1">
      <alignment horizontal="center" vertical="center" wrapText="1"/>
      <protection/>
    </xf>
    <xf numFmtId="49" fontId="17" fillId="0" borderId="14" xfId="53" applyNumberFormat="1" applyFont="1" applyFill="1" applyBorder="1" applyAlignment="1">
      <alignment horizontal="center" vertical="top"/>
      <protection/>
    </xf>
    <xf numFmtId="49" fontId="11" fillId="0" borderId="13" xfId="53" applyNumberFormat="1" applyFont="1" applyBorder="1" applyAlignment="1">
      <alignment vertical="top"/>
      <protection/>
    </xf>
    <xf numFmtId="49" fontId="11" fillId="0" borderId="13" xfId="53" applyNumberFormat="1" applyFont="1" applyBorder="1" applyAlignment="1">
      <alignment horizontal="center" vertical="top"/>
      <protection/>
    </xf>
    <xf numFmtId="49" fontId="10" fillId="32" borderId="15" xfId="53" applyNumberFormat="1" applyFont="1" applyFill="1" applyBorder="1" applyAlignment="1">
      <alignment horizontal="center" vertical="center" wrapText="1"/>
      <protection/>
    </xf>
    <xf numFmtId="49" fontId="10" fillId="32" borderId="16" xfId="53" applyNumberFormat="1" applyFont="1" applyFill="1" applyBorder="1" applyAlignment="1">
      <alignment horizontal="center" vertical="center" wrapText="1"/>
      <protection/>
    </xf>
    <xf numFmtId="49" fontId="15" fillId="0" borderId="17" xfId="53" applyNumberFormat="1" applyFont="1" applyFill="1" applyBorder="1" applyAlignment="1">
      <alignment horizontal="center" vertical="top" wrapText="1"/>
      <protection/>
    </xf>
    <xf numFmtId="49" fontId="15" fillId="0" borderId="18" xfId="53" applyNumberFormat="1" applyFont="1" applyFill="1" applyBorder="1" applyAlignment="1">
      <alignment horizontal="center" vertical="top" wrapText="1"/>
      <protection/>
    </xf>
    <xf numFmtId="49" fontId="10" fillId="0" borderId="18" xfId="53" applyNumberFormat="1" applyFont="1" applyFill="1" applyBorder="1" applyAlignment="1">
      <alignment horizontal="center" vertical="top" wrapText="1"/>
      <protection/>
    </xf>
    <xf numFmtId="49" fontId="10" fillId="0" borderId="18" xfId="53" applyNumberFormat="1" applyFont="1" applyFill="1" applyBorder="1" applyAlignment="1">
      <alignment horizontal="center" vertical="center" wrapText="1"/>
      <protection/>
    </xf>
    <xf numFmtId="49" fontId="10" fillId="0" borderId="18" xfId="53" applyNumberFormat="1" applyFont="1" applyFill="1" applyBorder="1" applyAlignment="1">
      <alignment horizontal="center" vertical="top" wrapText="1"/>
      <protection/>
    </xf>
    <xf numFmtId="49" fontId="18" fillId="0" borderId="18" xfId="53" applyNumberFormat="1" applyFont="1" applyFill="1" applyBorder="1" applyAlignment="1">
      <alignment horizontal="center" vertical="top" wrapText="1"/>
      <protection/>
    </xf>
    <xf numFmtId="49" fontId="10" fillId="0" borderId="18" xfId="53" applyNumberFormat="1" applyFont="1" applyFill="1" applyBorder="1" applyAlignment="1">
      <alignment horizontal="center" vertical="center"/>
      <protection/>
    </xf>
    <xf numFmtId="49" fontId="18" fillId="0" borderId="18" xfId="53" applyNumberFormat="1" applyFont="1" applyFill="1" applyBorder="1" applyAlignment="1">
      <alignment horizontal="center" vertical="top" wrapText="1"/>
      <protection/>
    </xf>
    <xf numFmtId="49" fontId="18" fillId="0" borderId="19" xfId="53" applyNumberFormat="1" applyFont="1" applyFill="1" applyBorder="1" applyAlignment="1">
      <alignment horizontal="center" vertical="top" wrapText="1"/>
      <protection/>
    </xf>
    <xf numFmtId="49" fontId="6" fillId="0" borderId="15" xfId="53" applyNumberFormat="1" applyFont="1" applyBorder="1" applyAlignment="1">
      <alignment vertical="top"/>
      <protection/>
    </xf>
    <xf numFmtId="49" fontId="6" fillId="0" borderId="16" xfId="53" applyNumberFormat="1" applyFont="1" applyBorder="1" applyAlignment="1">
      <alignment vertical="top"/>
      <protection/>
    </xf>
    <xf numFmtId="4" fontId="8" fillId="0" borderId="18" xfId="53" applyNumberFormat="1" applyFont="1" applyBorder="1" applyAlignment="1">
      <alignment horizontal="center" vertical="center"/>
      <protection/>
    </xf>
    <xf numFmtId="4" fontId="17" fillId="33" borderId="18" xfId="53" applyNumberFormat="1" applyFont="1" applyFill="1" applyBorder="1" applyAlignment="1">
      <alignment horizontal="center" vertical="center"/>
      <protection/>
    </xf>
    <xf numFmtId="4" fontId="11" fillId="33" borderId="18" xfId="53" applyNumberFormat="1" applyFont="1" applyFill="1" applyBorder="1" applyAlignment="1">
      <alignment horizontal="center" vertical="center"/>
      <protection/>
    </xf>
    <xf numFmtId="4" fontId="7" fillId="0" borderId="18" xfId="53" applyNumberFormat="1" applyFont="1" applyBorder="1" applyAlignment="1">
      <alignment horizontal="center" vertical="center"/>
      <protection/>
    </xf>
    <xf numFmtId="4" fontId="8" fillId="34" borderId="18" xfId="53" applyNumberFormat="1" applyFont="1" applyFill="1" applyBorder="1" applyAlignment="1">
      <alignment horizontal="center" vertical="center"/>
      <protection/>
    </xf>
    <xf numFmtId="4" fontId="7" fillId="0" borderId="15" xfId="53" applyNumberFormat="1" applyFont="1" applyBorder="1" applyAlignment="1">
      <alignment horizontal="center" vertical="center"/>
      <protection/>
    </xf>
    <xf numFmtId="49" fontId="9" fillId="32" borderId="20" xfId="53" applyNumberFormat="1" applyFont="1" applyFill="1" applyBorder="1" applyAlignment="1">
      <alignment horizontal="center" vertical="center" wrapText="1"/>
      <protection/>
    </xf>
    <xf numFmtId="49" fontId="9" fillId="32" borderId="21" xfId="53" applyNumberFormat="1" applyFont="1" applyFill="1" applyBorder="1" applyAlignment="1">
      <alignment horizontal="center" vertical="center" wrapText="1"/>
      <protection/>
    </xf>
    <xf numFmtId="49" fontId="16" fillId="0" borderId="22" xfId="53" applyNumberFormat="1" applyFont="1" applyFill="1" applyBorder="1" applyAlignment="1">
      <alignment horizontal="center" vertical="top" wrapText="1"/>
      <protection/>
    </xf>
    <xf numFmtId="49" fontId="16" fillId="0" borderId="23" xfId="53" applyNumberFormat="1" applyFont="1" applyFill="1" applyBorder="1" applyAlignment="1">
      <alignment horizontal="center" vertical="top" wrapText="1"/>
      <protection/>
    </xf>
    <xf numFmtId="49" fontId="14" fillId="0" borderId="23" xfId="53" applyNumberFormat="1" applyFont="1" applyFill="1" applyBorder="1" applyAlignment="1">
      <alignment horizontal="center" vertical="top" wrapText="1"/>
      <protection/>
    </xf>
    <xf numFmtId="49" fontId="18" fillId="0" borderId="23" xfId="53" applyNumberFormat="1" applyFont="1" applyFill="1" applyBorder="1" applyAlignment="1">
      <alignment horizontal="center" vertical="top" wrapText="1"/>
      <protection/>
    </xf>
    <xf numFmtId="49" fontId="11" fillId="0" borderId="23" xfId="53" applyNumberFormat="1" applyFont="1" applyFill="1" applyBorder="1" applyAlignment="1">
      <alignment horizontal="center" vertical="top"/>
      <protection/>
    </xf>
    <xf numFmtId="49" fontId="16" fillId="0" borderId="23" xfId="53" applyNumberFormat="1" applyFont="1" applyFill="1" applyBorder="1" applyAlignment="1">
      <alignment horizontal="center" vertical="top"/>
      <protection/>
    </xf>
    <xf numFmtId="49" fontId="17" fillId="0" borderId="23" xfId="53" applyNumberFormat="1" applyFont="1" applyFill="1" applyBorder="1" applyAlignment="1">
      <alignment horizontal="center" vertical="top"/>
      <protection/>
    </xf>
    <xf numFmtId="49" fontId="11" fillId="0" borderId="23" xfId="53" applyNumberFormat="1" applyFont="1" applyFill="1" applyBorder="1" applyAlignment="1">
      <alignment horizontal="center" vertical="top" wrapText="1"/>
      <protection/>
    </xf>
    <xf numFmtId="49" fontId="11" fillId="0" borderId="23" xfId="53" applyNumberFormat="1" applyFont="1" applyFill="1" applyBorder="1" applyAlignment="1">
      <alignment horizontal="center" vertical="center" wrapText="1"/>
      <protection/>
    </xf>
    <xf numFmtId="49" fontId="16" fillId="0" borderId="23" xfId="53" applyNumberFormat="1" applyFont="1" applyFill="1" applyBorder="1" applyAlignment="1">
      <alignment horizontal="center" vertical="top" wrapText="1"/>
      <protection/>
    </xf>
    <xf numFmtId="49" fontId="9" fillId="0" borderId="23" xfId="53" applyNumberFormat="1" applyFont="1" applyFill="1" applyBorder="1" applyAlignment="1">
      <alignment horizontal="center" vertical="top" wrapText="1"/>
      <protection/>
    </xf>
    <xf numFmtId="49" fontId="11" fillId="0" borderId="23" xfId="53" applyNumberFormat="1" applyFont="1" applyFill="1" applyBorder="1" applyAlignment="1">
      <alignment horizontal="center" vertical="center"/>
      <protection/>
    </xf>
    <xf numFmtId="49" fontId="17" fillId="0" borderId="23" xfId="53" applyNumberFormat="1" applyFont="1" applyFill="1" applyBorder="1" applyAlignment="1">
      <alignment horizontal="center" vertical="center"/>
      <protection/>
    </xf>
    <xf numFmtId="49" fontId="17" fillId="0" borderId="24" xfId="53" applyNumberFormat="1" applyFont="1" applyFill="1" applyBorder="1" applyAlignment="1">
      <alignment horizontal="center" vertical="top"/>
      <protection/>
    </xf>
    <xf numFmtId="49" fontId="11" fillId="0" borderId="20" xfId="53" applyNumberFormat="1" applyFont="1" applyBorder="1" applyAlignment="1">
      <alignment horizontal="center" vertical="top"/>
      <protection/>
    </xf>
    <xf numFmtId="49" fontId="9" fillId="0" borderId="25" xfId="53" applyNumberFormat="1" applyFont="1" applyBorder="1" applyAlignment="1">
      <alignment horizontal="center" vertical="center"/>
      <protection/>
    </xf>
    <xf numFmtId="49" fontId="9" fillId="0" borderId="26" xfId="53" applyNumberFormat="1" applyFont="1" applyBorder="1" applyAlignment="1">
      <alignment horizontal="center" vertical="center"/>
      <protection/>
    </xf>
    <xf numFmtId="4" fontId="11" fillId="33" borderId="27" xfId="53" applyNumberFormat="1" applyFont="1" applyFill="1" applyBorder="1" applyAlignment="1">
      <alignment horizontal="center" vertical="center" wrapText="1" shrinkToFit="1"/>
      <protection/>
    </xf>
    <xf numFmtId="4" fontId="11" fillId="33" borderId="27" xfId="53" applyNumberFormat="1" applyFont="1" applyFill="1" applyBorder="1" applyAlignment="1">
      <alignment horizontal="center" vertical="center"/>
      <protection/>
    </xf>
    <xf numFmtId="4" fontId="17" fillId="0" borderId="27" xfId="53" applyNumberFormat="1" applyFont="1" applyFill="1" applyBorder="1" applyAlignment="1">
      <alignment horizontal="center" vertical="center"/>
      <protection/>
    </xf>
    <xf numFmtId="4" fontId="11" fillId="0" borderId="27" xfId="53" applyNumberFormat="1" applyFont="1" applyFill="1" applyBorder="1" applyAlignment="1">
      <alignment horizontal="center" vertical="center"/>
      <protection/>
    </xf>
    <xf numFmtId="4" fontId="17" fillId="34" borderId="27" xfId="53" applyNumberFormat="1" applyFont="1" applyFill="1" applyBorder="1" applyAlignment="1">
      <alignment horizontal="center" vertical="center"/>
      <protection/>
    </xf>
    <xf numFmtId="4" fontId="17" fillId="4" borderId="25" xfId="53" applyNumberFormat="1" applyFont="1" applyFill="1" applyBorder="1" applyAlignment="1">
      <alignment horizontal="center" vertical="center"/>
      <protection/>
    </xf>
    <xf numFmtId="49" fontId="9" fillId="0" borderId="20" xfId="53" applyNumberFormat="1" applyFont="1" applyBorder="1" applyAlignment="1">
      <alignment horizontal="center" vertical="center"/>
      <protection/>
    </xf>
    <xf numFmtId="49" fontId="12" fillId="0" borderId="21" xfId="53" applyNumberFormat="1" applyFont="1" applyBorder="1" applyAlignment="1">
      <alignment horizontal="center" vertical="center"/>
      <protection/>
    </xf>
    <xf numFmtId="4" fontId="11" fillId="33" borderId="23" xfId="53" applyNumberFormat="1" applyFont="1" applyFill="1" applyBorder="1" applyAlignment="1">
      <alignment horizontal="center" vertical="center" wrapText="1" shrinkToFit="1"/>
      <protection/>
    </xf>
    <xf numFmtId="4" fontId="11" fillId="33" borderId="23" xfId="53" applyNumberFormat="1" applyFont="1" applyFill="1" applyBorder="1" applyAlignment="1">
      <alignment horizontal="center" vertical="center"/>
      <protection/>
    </xf>
    <xf numFmtId="4" fontId="8" fillId="0" borderId="23" xfId="53" applyNumberFormat="1" applyFont="1" applyFill="1" applyBorder="1" applyAlignment="1">
      <alignment horizontal="center" vertical="center"/>
      <protection/>
    </xf>
    <xf numFmtId="4" fontId="7" fillId="0" borderId="23" xfId="53" applyNumberFormat="1" applyFont="1" applyFill="1" applyBorder="1" applyAlignment="1">
      <alignment horizontal="center" vertical="center"/>
      <protection/>
    </xf>
    <xf numFmtId="4" fontId="11" fillId="0" borderId="23" xfId="53" applyNumberFormat="1" applyFont="1" applyFill="1" applyBorder="1" applyAlignment="1">
      <alignment horizontal="center" vertical="center"/>
      <protection/>
    </xf>
    <xf numFmtId="4" fontId="8" fillId="34" borderId="23" xfId="53" applyNumberFormat="1" applyFont="1" applyFill="1" applyBorder="1" applyAlignment="1">
      <alignment horizontal="center" vertical="center"/>
      <protection/>
    </xf>
    <xf numFmtId="4" fontId="8" fillId="4" borderId="20" xfId="53" applyNumberFormat="1" applyFont="1" applyFill="1" applyBorder="1" applyAlignment="1">
      <alignment horizontal="center" vertical="center"/>
      <protection/>
    </xf>
    <xf numFmtId="49" fontId="9" fillId="0" borderId="28" xfId="53" applyNumberFormat="1" applyFont="1" applyBorder="1" applyAlignment="1">
      <alignment horizontal="center" vertical="center"/>
      <protection/>
    </xf>
    <xf numFmtId="49" fontId="12" fillId="0" borderId="29" xfId="53" applyNumberFormat="1" applyFont="1" applyBorder="1" applyAlignment="1">
      <alignment horizontal="center" vertical="center"/>
      <protection/>
    </xf>
    <xf numFmtId="4" fontId="7" fillId="0" borderId="30" xfId="53" applyNumberFormat="1" applyFont="1" applyFill="1" applyBorder="1" applyAlignment="1">
      <alignment horizontal="center" vertical="center" wrapText="1" shrinkToFit="1"/>
      <protection/>
    </xf>
    <xf numFmtId="4" fontId="7" fillId="0" borderId="30" xfId="53" applyNumberFormat="1" applyFont="1" applyFill="1" applyBorder="1" applyAlignment="1">
      <alignment horizontal="center" vertical="center"/>
      <protection/>
    </xf>
    <xf numFmtId="4" fontId="8" fillId="0" borderId="30" xfId="53" applyNumberFormat="1" applyFont="1" applyFill="1" applyBorder="1" applyAlignment="1">
      <alignment horizontal="center" vertical="center"/>
      <protection/>
    </xf>
    <xf numFmtId="4" fontId="11" fillId="0" borderId="30" xfId="53" applyNumberFormat="1" applyFont="1" applyFill="1" applyBorder="1" applyAlignment="1">
      <alignment horizontal="center" vertical="center"/>
      <protection/>
    </xf>
    <xf numFmtId="4" fontId="8" fillId="34" borderId="30" xfId="53" applyNumberFormat="1" applyFont="1" applyFill="1" applyBorder="1" applyAlignment="1">
      <alignment horizontal="center" vertical="center"/>
      <protection/>
    </xf>
    <xf numFmtId="4" fontId="8" fillId="4" borderId="28" xfId="53" applyNumberFormat="1" applyFont="1" applyFill="1" applyBorder="1" applyAlignment="1">
      <alignment horizontal="center" vertical="center"/>
      <protection/>
    </xf>
    <xf numFmtId="49" fontId="10" fillId="32" borderId="31" xfId="53" applyNumberFormat="1" applyFont="1" applyFill="1" applyBorder="1" applyAlignment="1">
      <alignment horizontal="center" vertical="center" wrapText="1"/>
      <protection/>
    </xf>
    <xf numFmtId="49" fontId="10" fillId="32" borderId="32" xfId="53" applyNumberFormat="1" applyFont="1" applyFill="1" applyBorder="1" applyAlignment="1">
      <alignment horizontal="center" vertical="center" wrapText="1"/>
      <protection/>
    </xf>
    <xf numFmtId="49" fontId="15" fillId="0" borderId="33" xfId="53" applyNumberFormat="1" applyFont="1" applyFill="1" applyBorder="1" applyAlignment="1">
      <alignment vertical="top" wrapText="1"/>
      <protection/>
    </xf>
    <xf numFmtId="49" fontId="15" fillId="0" borderId="34" xfId="53" applyNumberFormat="1" applyFont="1" applyFill="1" applyBorder="1" applyAlignment="1">
      <alignment vertical="top" wrapText="1"/>
      <protection/>
    </xf>
    <xf numFmtId="49" fontId="14" fillId="0" borderId="34" xfId="53" applyNumberFormat="1" applyFont="1" applyFill="1" applyBorder="1" applyAlignment="1">
      <alignment vertical="top" wrapText="1"/>
      <protection/>
    </xf>
    <xf numFmtId="0" fontId="11" fillId="0" borderId="34" xfId="53" applyFont="1" applyFill="1" applyBorder="1" applyAlignment="1">
      <alignment vertical="top" wrapText="1"/>
      <protection/>
    </xf>
    <xf numFmtId="0" fontId="17" fillId="0" borderId="34" xfId="53" applyFont="1" applyFill="1" applyBorder="1" applyAlignment="1">
      <alignment wrapText="1"/>
      <protection/>
    </xf>
    <xf numFmtId="0" fontId="11" fillId="0" borderId="34" xfId="53" applyFont="1" applyFill="1" applyBorder="1" applyAlignment="1">
      <alignment wrapText="1"/>
      <protection/>
    </xf>
    <xf numFmtId="49" fontId="11" fillId="0" borderId="34" xfId="0" applyNumberFormat="1" applyFont="1" applyBorder="1" applyAlignment="1">
      <alignment vertical="top" wrapText="1"/>
    </xf>
    <xf numFmtId="49" fontId="17" fillId="0" borderId="34" xfId="0" applyNumberFormat="1" applyFont="1" applyBorder="1" applyAlignment="1">
      <alignment vertical="top" wrapText="1"/>
    </xf>
    <xf numFmtId="49" fontId="11" fillId="0" borderId="34" xfId="0" applyNumberFormat="1" applyFont="1" applyFill="1" applyBorder="1" applyAlignment="1">
      <alignment vertical="top" wrapText="1"/>
    </xf>
    <xf numFmtId="49" fontId="11" fillId="0" borderId="34" xfId="53" applyNumberFormat="1" applyFont="1" applyFill="1" applyBorder="1" applyAlignment="1">
      <alignment vertical="top" wrapText="1"/>
      <protection/>
    </xf>
    <xf numFmtId="49" fontId="17" fillId="0" borderId="34" xfId="53" applyNumberFormat="1" applyFont="1" applyFill="1" applyBorder="1" applyAlignment="1">
      <alignment vertical="top" wrapText="1"/>
      <protection/>
    </xf>
    <xf numFmtId="0" fontId="17" fillId="0" borderId="34" xfId="53" applyFont="1" applyFill="1" applyBorder="1" applyAlignment="1">
      <alignment vertical="top" wrapText="1"/>
      <protection/>
    </xf>
    <xf numFmtId="49" fontId="17" fillId="0" borderId="35" xfId="53" applyNumberFormat="1" applyFont="1" applyFill="1" applyBorder="1" applyAlignment="1">
      <alignment vertical="top" wrapText="1"/>
      <protection/>
    </xf>
    <xf numFmtId="49" fontId="9" fillId="0" borderId="36" xfId="53" applyNumberFormat="1" applyFont="1" applyBorder="1" applyAlignment="1">
      <alignment horizontal="center" vertical="top" wrapText="1"/>
      <protection/>
    </xf>
    <xf numFmtId="49" fontId="9" fillId="0" borderId="37" xfId="53" applyNumberFormat="1" applyFont="1" applyBorder="1" applyAlignment="1">
      <alignment vertical="top"/>
      <protection/>
    </xf>
    <xf numFmtId="49" fontId="9" fillId="0" borderId="38" xfId="53" applyNumberFormat="1" applyFont="1" applyBorder="1" applyAlignment="1">
      <alignment vertical="top"/>
      <protection/>
    </xf>
    <xf numFmtId="49" fontId="9" fillId="0" borderId="39" xfId="53" applyNumberFormat="1" applyFont="1" applyBorder="1" applyAlignment="1">
      <alignment vertical="top"/>
      <protection/>
    </xf>
    <xf numFmtId="49" fontId="9" fillId="0" borderId="39" xfId="53" applyNumberFormat="1" applyFont="1" applyBorder="1" applyAlignment="1">
      <alignment vertical="top"/>
      <protection/>
    </xf>
    <xf numFmtId="49" fontId="9" fillId="0" borderId="40" xfId="53" applyNumberFormat="1" applyFont="1" applyBorder="1" applyAlignment="1">
      <alignment vertical="top"/>
      <protection/>
    </xf>
    <xf numFmtId="49" fontId="18" fillId="0" borderId="18" xfId="53" applyNumberFormat="1" applyFont="1" applyFill="1" applyBorder="1" applyAlignment="1">
      <alignment horizontal="center" vertical="center" wrapText="1"/>
      <protection/>
    </xf>
    <xf numFmtId="49" fontId="15" fillId="0" borderId="10" xfId="53" applyNumberFormat="1" applyFont="1" applyFill="1" applyBorder="1" applyAlignment="1">
      <alignment horizontal="center" vertical="center" wrapText="1"/>
      <protection/>
    </xf>
    <xf numFmtId="49" fontId="17" fillId="0" borderId="10" xfId="53" applyNumberFormat="1" applyFont="1" applyFill="1" applyBorder="1" applyAlignment="1">
      <alignment horizontal="center" vertical="center" wrapText="1"/>
      <protection/>
    </xf>
    <xf numFmtId="49" fontId="17" fillId="0" borderId="23" xfId="53" applyNumberFormat="1" applyFont="1" applyFill="1" applyBorder="1" applyAlignment="1">
      <alignment horizontal="center" vertical="center" wrapText="1"/>
      <protection/>
    </xf>
    <xf numFmtId="4" fontId="17" fillId="34" borderId="23" xfId="53" applyNumberFormat="1" applyFont="1" applyFill="1" applyBorder="1" applyAlignment="1">
      <alignment horizontal="center" vertical="center"/>
      <protection/>
    </xf>
    <xf numFmtId="4" fontId="17" fillId="34" borderId="30" xfId="53" applyNumberFormat="1" applyFont="1" applyFill="1" applyBorder="1" applyAlignment="1">
      <alignment horizontal="center" vertical="center"/>
      <protection/>
    </xf>
    <xf numFmtId="4" fontId="17" fillId="35" borderId="27" xfId="53" applyNumberFormat="1" applyFont="1" applyFill="1" applyBorder="1" applyAlignment="1">
      <alignment horizontal="center" vertical="center"/>
      <protection/>
    </xf>
    <xf numFmtId="4" fontId="8" fillId="35" borderId="18" xfId="53" applyNumberFormat="1" applyFont="1" applyFill="1" applyBorder="1" applyAlignment="1">
      <alignment horizontal="center" vertical="center"/>
      <protection/>
    </xf>
    <xf numFmtId="49" fontId="6" fillId="36" borderId="0" xfId="53" applyNumberFormat="1" applyFont="1" applyFill="1" applyAlignment="1">
      <alignment vertical="top"/>
      <protection/>
    </xf>
    <xf numFmtId="4" fontId="7" fillId="33" borderId="18" xfId="53" applyNumberFormat="1" applyFont="1" applyFill="1" applyBorder="1" applyAlignment="1">
      <alignment horizontal="center" vertical="center"/>
      <protection/>
    </xf>
    <xf numFmtId="4" fontId="7" fillId="33" borderId="23" xfId="53" applyNumberFormat="1" applyFont="1" applyFill="1" applyBorder="1" applyAlignment="1">
      <alignment horizontal="center" vertical="center"/>
      <protection/>
    </xf>
    <xf numFmtId="4" fontId="7" fillId="33" borderId="30" xfId="53" applyNumberFormat="1" applyFont="1" applyFill="1" applyBorder="1" applyAlignment="1">
      <alignment horizontal="center" vertical="center"/>
      <protection/>
    </xf>
    <xf numFmtId="49" fontId="2" fillId="0" borderId="0" xfId="53" applyNumberFormat="1" applyAlignment="1">
      <alignment/>
      <protection/>
    </xf>
    <xf numFmtId="4" fontId="8" fillId="35" borderId="23" xfId="53" applyNumberFormat="1" applyFont="1" applyFill="1" applyBorder="1" applyAlignment="1">
      <alignment horizontal="center" vertical="center"/>
      <protection/>
    </xf>
    <xf numFmtId="4" fontId="8" fillId="35" borderId="30" xfId="53" applyNumberFormat="1" applyFont="1" applyFill="1" applyBorder="1" applyAlignment="1">
      <alignment horizontal="center" vertical="center"/>
      <protection/>
    </xf>
    <xf numFmtId="4" fontId="11" fillId="37" borderId="27" xfId="53" applyNumberFormat="1" applyFont="1" applyFill="1" applyBorder="1" applyAlignment="1">
      <alignment horizontal="center" vertical="center"/>
      <protection/>
    </xf>
    <xf numFmtId="4" fontId="7" fillId="37" borderId="18" xfId="53" applyNumberFormat="1" applyFont="1" applyFill="1" applyBorder="1" applyAlignment="1">
      <alignment horizontal="center" vertical="center"/>
      <protection/>
    </xf>
    <xf numFmtId="4" fontId="7" fillId="37" borderId="23" xfId="53" applyNumberFormat="1" applyFont="1" applyFill="1" applyBorder="1" applyAlignment="1">
      <alignment horizontal="center" vertical="center"/>
      <protection/>
    </xf>
    <xf numFmtId="4" fontId="7" fillId="37" borderId="30" xfId="53" applyNumberFormat="1" applyFont="1" applyFill="1" applyBorder="1" applyAlignment="1">
      <alignment horizontal="center" vertical="center"/>
      <protection/>
    </xf>
    <xf numFmtId="4" fontId="17" fillId="37" borderId="27" xfId="53" applyNumberFormat="1" applyFont="1" applyFill="1" applyBorder="1" applyAlignment="1">
      <alignment horizontal="center" vertical="center"/>
      <protection/>
    </xf>
    <xf numFmtId="4" fontId="8" fillId="37" borderId="18" xfId="53" applyNumberFormat="1" applyFont="1" applyFill="1" applyBorder="1" applyAlignment="1">
      <alignment horizontal="center" vertical="center"/>
      <protection/>
    </xf>
    <xf numFmtId="4" fontId="8" fillId="37" borderId="23" xfId="53" applyNumberFormat="1" applyFont="1" applyFill="1" applyBorder="1" applyAlignment="1">
      <alignment horizontal="center" vertical="center"/>
      <protection/>
    </xf>
    <xf numFmtId="4" fontId="8" fillId="37" borderId="30" xfId="53" applyNumberFormat="1" applyFont="1" applyFill="1" applyBorder="1" applyAlignment="1">
      <alignment horizontal="center" vertical="center"/>
      <protection/>
    </xf>
    <xf numFmtId="4" fontId="11" fillId="37" borderId="18" xfId="53" applyNumberFormat="1" applyFont="1" applyFill="1" applyBorder="1" applyAlignment="1">
      <alignment horizontal="center" vertical="center"/>
      <protection/>
    </xf>
    <xf numFmtId="4" fontId="11" fillId="37" borderId="23" xfId="53" applyNumberFormat="1" applyFont="1" applyFill="1" applyBorder="1" applyAlignment="1">
      <alignment horizontal="center" vertical="center"/>
      <protection/>
    </xf>
    <xf numFmtId="4" fontId="11" fillId="37" borderId="30" xfId="53" applyNumberFormat="1" applyFont="1" applyFill="1" applyBorder="1" applyAlignment="1">
      <alignment horizontal="center" vertical="center"/>
      <protection/>
    </xf>
    <xf numFmtId="4" fontId="17" fillId="38" borderId="41" xfId="53" applyNumberFormat="1" applyFont="1" applyFill="1" applyBorder="1" applyAlignment="1">
      <alignment horizontal="center" vertical="center" wrapText="1" shrinkToFit="1"/>
      <protection/>
    </xf>
    <xf numFmtId="4" fontId="8" fillId="38" borderId="17" xfId="53" applyNumberFormat="1" applyFont="1" applyFill="1" applyBorder="1" applyAlignment="1">
      <alignment horizontal="center" vertical="center"/>
      <protection/>
    </xf>
    <xf numFmtId="4" fontId="8" fillId="38" borderId="22" xfId="53" applyNumberFormat="1" applyFont="1" applyFill="1" applyBorder="1" applyAlignment="1">
      <alignment horizontal="center" vertical="center" wrapText="1" shrinkToFit="1"/>
      <protection/>
    </xf>
    <xf numFmtId="4" fontId="8" fillId="38" borderId="42" xfId="53" applyNumberFormat="1" applyFont="1" applyFill="1" applyBorder="1" applyAlignment="1">
      <alignment horizontal="center" vertical="center" wrapText="1" shrinkToFit="1"/>
      <protection/>
    </xf>
    <xf numFmtId="4" fontId="17" fillId="34" borderId="27" xfId="53" applyNumberFormat="1" applyFont="1" applyFill="1" applyBorder="1" applyAlignment="1">
      <alignment horizontal="center" vertical="center" wrapText="1" shrinkToFit="1"/>
      <protection/>
    </xf>
    <xf numFmtId="4" fontId="8" fillId="34" borderId="23" xfId="53" applyNumberFormat="1" applyFont="1" applyFill="1" applyBorder="1" applyAlignment="1">
      <alignment horizontal="center" vertical="center" wrapText="1" shrinkToFit="1"/>
      <protection/>
    </xf>
    <xf numFmtId="4" fontId="8" fillId="34" borderId="30" xfId="53" applyNumberFormat="1" applyFont="1" applyFill="1" applyBorder="1" applyAlignment="1">
      <alignment horizontal="center" vertical="center" wrapText="1" shrinkToFit="1"/>
      <protection/>
    </xf>
    <xf numFmtId="4" fontId="7" fillId="34" borderId="18" xfId="53" applyNumberFormat="1" applyFont="1" applyFill="1" applyBorder="1" applyAlignment="1">
      <alignment horizontal="center" vertical="center"/>
      <protection/>
    </xf>
    <xf numFmtId="4" fontId="17" fillId="34" borderId="18" xfId="53" applyNumberFormat="1" applyFont="1" applyFill="1" applyBorder="1" applyAlignment="1">
      <alignment horizontal="center" vertical="center"/>
      <protection/>
    </xf>
    <xf numFmtId="4" fontId="17" fillId="34" borderId="43" xfId="53" applyNumberFormat="1" applyFont="1" applyFill="1" applyBorder="1" applyAlignment="1">
      <alignment horizontal="center" vertical="center"/>
      <protection/>
    </xf>
    <xf numFmtId="4" fontId="8" fillId="34" borderId="19" xfId="53" applyNumberFormat="1" applyFont="1" applyFill="1" applyBorder="1" applyAlignment="1">
      <alignment horizontal="center" vertical="center"/>
      <protection/>
    </xf>
    <xf numFmtId="4" fontId="8" fillId="34" borderId="24" xfId="53" applyNumberFormat="1" applyFont="1" applyFill="1" applyBorder="1" applyAlignment="1">
      <alignment horizontal="center" vertical="center"/>
      <protection/>
    </xf>
    <xf numFmtId="4" fontId="8" fillId="34" borderId="44" xfId="53" applyNumberFormat="1" applyFont="1" applyFill="1" applyBorder="1" applyAlignment="1">
      <alignment horizontal="center" vertical="center"/>
      <protection/>
    </xf>
    <xf numFmtId="49" fontId="11" fillId="0" borderId="45" xfId="53" applyNumberFormat="1" applyFont="1" applyBorder="1" applyAlignment="1">
      <alignment vertical="top"/>
      <protection/>
    </xf>
    <xf numFmtId="49" fontId="11" fillId="0" borderId="13" xfId="53" applyNumberFormat="1" applyFont="1" applyBorder="1" applyAlignment="1">
      <alignment vertical="top"/>
      <protection/>
    </xf>
    <xf numFmtId="49" fontId="2" fillId="0" borderId="0" xfId="53" applyNumberFormat="1" applyAlignment="1">
      <alignment wrapText="1"/>
      <protection/>
    </xf>
    <xf numFmtId="49" fontId="13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_к_постановлению_Бюджет_2008_26_12_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19050</xdr:rowOff>
    </xdr:from>
    <xdr:to>
      <xdr:col>5</xdr:col>
      <xdr:colOff>342900</xdr:colOff>
      <xdr:row>1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675" y="714375"/>
          <a:ext cx="423862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3.00390625" style="1" customWidth="1"/>
    <col min="2" max="2" width="34.7109375" style="1" customWidth="1"/>
    <col min="3" max="3" width="6.7109375" style="1" customWidth="1"/>
    <col min="4" max="4" width="7.421875" style="2" customWidth="1"/>
    <col min="5" max="5" width="7.57421875" style="2" customWidth="1"/>
    <col min="6" max="6" width="6.140625" style="2" customWidth="1"/>
    <col min="7" max="7" width="17.00390625" style="2" customWidth="1"/>
    <col min="8" max="8" width="0.2890625" style="1" hidden="1" customWidth="1"/>
    <col min="9" max="9" width="13.00390625" style="1" customWidth="1"/>
    <col min="10" max="10" width="16.8515625" style="1" customWidth="1"/>
    <col min="11" max="11" width="4.8515625" style="1" customWidth="1"/>
    <col min="12" max="16384" width="9.140625" style="1" customWidth="1"/>
  </cols>
  <sheetData>
    <row r="1" spans="7:10" ht="54.75" customHeight="1">
      <c r="G1" s="156" t="s">
        <v>137</v>
      </c>
      <c r="H1" s="156"/>
      <c r="I1" s="156"/>
      <c r="J1" s="156"/>
    </row>
    <row r="2" spans="1:10" ht="36" customHeight="1">
      <c r="A2" s="157" t="s">
        <v>135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4:13" ht="13.5" thickBot="1">
      <c r="D3" s="1"/>
      <c r="E3" s="1"/>
      <c r="G3" s="8" t="s">
        <v>50</v>
      </c>
      <c r="H3" s="2"/>
      <c r="I3" s="2"/>
      <c r="M3" s="127"/>
    </row>
    <row r="4" spans="1:10" s="3" customFormat="1" ht="36.75" customHeight="1" thickBot="1" thickTop="1">
      <c r="A4" s="109" t="s">
        <v>0</v>
      </c>
      <c r="B4" s="94" t="s">
        <v>54</v>
      </c>
      <c r="C4" s="33" t="s">
        <v>36</v>
      </c>
      <c r="D4" s="28" t="s">
        <v>52</v>
      </c>
      <c r="E4" s="29" t="s">
        <v>17</v>
      </c>
      <c r="F4" s="52" t="s">
        <v>53</v>
      </c>
      <c r="G4" s="69" t="s">
        <v>136</v>
      </c>
      <c r="H4" s="44"/>
      <c r="I4" s="77" t="s">
        <v>75</v>
      </c>
      <c r="J4" s="86" t="s">
        <v>76</v>
      </c>
    </row>
    <row r="5" spans="1:10" s="3" customFormat="1" ht="11.25" customHeight="1" thickBot="1" thickTop="1">
      <c r="A5" s="110"/>
      <c r="B5" s="95" t="s">
        <v>1</v>
      </c>
      <c r="C5" s="34" t="s">
        <v>2</v>
      </c>
      <c r="D5" s="26" t="s">
        <v>5</v>
      </c>
      <c r="E5" s="27" t="s">
        <v>6</v>
      </c>
      <c r="F5" s="53" t="s">
        <v>8</v>
      </c>
      <c r="G5" s="70" t="s">
        <v>9</v>
      </c>
      <c r="H5" s="45"/>
      <c r="I5" s="78" t="s">
        <v>9</v>
      </c>
      <c r="J5" s="87" t="s">
        <v>11</v>
      </c>
    </row>
    <row r="6" spans="1:11" s="4" customFormat="1" ht="16.5" customHeight="1" thickTop="1">
      <c r="A6" s="111" t="s">
        <v>1</v>
      </c>
      <c r="B6" s="96" t="s">
        <v>18</v>
      </c>
      <c r="C6" s="35" t="s">
        <v>45</v>
      </c>
      <c r="D6" s="24" t="s">
        <v>19</v>
      </c>
      <c r="E6" s="25"/>
      <c r="F6" s="54"/>
      <c r="G6" s="141">
        <v>5130561.79</v>
      </c>
      <c r="H6" s="142"/>
      <c r="I6" s="143">
        <v>5018786.82</v>
      </c>
      <c r="J6" s="144">
        <v>111774.97</v>
      </c>
      <c r="K6" s="22"/>
    </row>
    <row r="7" spans="1:11" s="4" customFormat="1" ht="26.25" customHeight="1">
      <c r="A7" s="112" t="s">
        <v>2</v>
      </c>
      <c r="B7" s="97" t="s">
        <v>55</v>
      </c>
      <c r="C7" s="36" t="s">
        <v>45</v>
      </c>
      <c r="D7" s="12" t="s">
        <v>20</v>
      </c>
      <c r="E7" s="13"/>
      <c r="F7" s="55"/>
      <c r="G7" s="145">
        <v>572665</v>
      </c>
      <c r="H7" s="50"/>
      <c r="I7" s="146">
        <v>572665</v>
      </c>
      <c r="J7" s="147">
        <f>SUM(J8)</f>
        <v>0</v>
      </c>
      <c r="K7" s="22"/>
    </row>
    <row r="8" spans="1:11" s="4" customFormat="1" ht="15" customHeight="1">
      <c r="A8" s="112" t="s">
        <v>5</v>
      </c>
      <c r="B8" s="98" t="s">
        <v>41</v>
      </c>
      <c r="C8" s="37" t="s">
        <v>45</v>
      </c>
      <c r="D8" s="14" t="s">
        <v>20</v>
      </c>
      <c r="E8" s="15" t="s">
        <v>78</v>
      </c>
      <c r="F8" s="55"/>
      <c r="G8" s="71">
        <v>572665</v>
      </c>
      <c r="H8" s="47"/>
      <c r="I8" s="79">
        <v>572665</v>
      </c>
      <c r="J8" s="88">
        <f>SUM(J9)</f>
        <v>0</v>
      </c>
      <c r="K8" s="22"/>
    </row>
    <row r="9" spans="1:11" s="3" customFormat="1" ht="24" customHeight="1">
      <c r="A9" s="113" t="s">
        <v>6</v>
      </c>
      <c r="B9" s="99" t="s">
        <v>38</v>
      </c>
      <c r="C9" s="37" t="s">
        <v>45</v>
      </c>
      <c r="D9" s="14" t="s">
        <v>20</v>
      </c>
      <c r="E9" s="15" t="s">
        <v>78</v>
      </c>
      <c r="F9" s="56" t="s">
        <v>79</v>
      </c>
      <c r="G9" s="72">
        <v>572665</v>
      </c>
      <c r="H9" s="48"/>
      <c r="I9" s="80">
        <v>572665</v>
      </c>
      <c r="J9" s="89">
        <f>G9-I9</f>
        <v>0</v>
      </c>
      <c r="K9" s="23"/>
    </row>
    <row r="10" spans="1:11" s="3" customFormat="1" ht="39.75" customHeight="1">
      <c r="A10" s="113" t="s">
        <v>8</v>
      </c>
      <c r="B10" s="100" t="s">
        <v>56</v>
      </c>
      <c r="C10" s="36" t="s">
        <v>45</v>
      </c>
      <c r="D10" s="12" t="s">
        <v>22</v>
      </c>
      <c r="E10" s="13"/>
      <c r="F10" s="57"/>
      <c r="G10" s="75">
        <f>SUM(G11)</f>
        <v>430215.22</v>
      </c>
      <c r="H10" s="148"/>
      <c r="I10" s="84">
        <f>I11</f>
        <v>430213.81</v>
      </c>
      <c r="J10" s="92">
        <f>SUM(J11)</f>
        <v>1.4099999999743886</v>
      </c>
      <c r="K10" s="23"/>
    </row>
    <row r="11" spans="1:11" s="3" customFormat="1" ht="27.75" customHeight="1">
      <c r="A11" s="113" t="s">
        <v>9</v>
      </c>
      <c r="B11" s="101" t="s">
        <v>42</v>
      </c>
      <c r="C11" s="37" t="s">
        <v>45</v>
      </c>
      <c r="D11" s="16" t="s">
        <v>22</v>
      </c>
      <c r="E11" s="16" t="s">
        <v>80</v>
      </c>
      <c r="F11" s="57"/>
      <c r="G11" s="73">
        <f>SUM(G12:G12)</f>
        <v>430215.22</v>
      </c>
      <c r="H11" s="49"/>
      <c r="I11" s="81">
        <f>SUM(I12:I12)</f>
        <v>430213.81</v>
      </c>
      <c r="J11" s="90">
        <f>SUM(J12:J12)</f>
        <v>1.4099999999743886</v>
      </c>
      <c r="K11" s="23"/>
    </row>
    <row r="12" spans="1:11" s="3" customFormat="1" ht="21" customHeight="1">
      <c r="A12" s="113" t="s">
        <v>11</v>
      </c>
      <c r="B12" s="102" t="s">
        <v>38</v>
      </c>
      <c r="C12" s="37" t="s">
        <v>45</v>
      </c>
      <c r="D12" s="16" t="s">
        <v>22</v>
      </c>
      <c r="E12" s="16" t="s">
        <v>80</v>
      </c>
      <c r="F12" s="58" t="s">
        <v>79</v>
      </c>
      <c r="G12" s="74">
        <v>430215.22</v>
      </c>
      <c r="H12" s="49"/>
      <c r="I12" s="82">
        <v>430213.81</v>
      </c>
      <c r="J12" s="89">
        <f>G12-I12</f>
        <v>1.4099999999743886</v>
      </c>
      <c r="K12" s="23"/>
    </row>
    <row r="13" spans="1:11" s="3" customFormat="1" ht="50.25" customHeight="1">
      <c r="A13" s="113" t="s">
        <v>12</v>
      </c>
      <c r="B13" s="100" t="s">
        <v>57</v>
      </c>
      <c r="C13" s="36" t="s">
        <v>45</v>
      </c>
      <c r="D13" s="17" t="s">
        <v>23</v>
      </c>
      <c r="E13" s="18"/>
      <c r="F13" s="59"/>
      <c r="G13" s="75">
        <f>G15+G16</f>
        <v>3032682.33</v>
      </c>
      <c r="H13" s="149">
        <f>SUM(H15:H17)</f>
        <v>0</v>
      </c>
      <c r="I13" s="119">
        <f>I15+I16</f>
        <v>2939192.49</v>
      </c>
      <c r="J13" s="120">
        <f>J15+J16</f>
        <v>93489.83999999985</v>
      </c>
      <c r="K13" s="23"/>
    </row>
    <row r="14" spans="1:11" s="3" customFormat="1" ht="18" customHeight="1">
      <c r="A14" s="113" t="s">
        <v>13</v>
      </c>
      <c r="B14" s="101" t="s">
        <v>43</v>
      </c>
      <c r="C14" s="37" t="s">
        <v>45</v>
      </c>
      <c r="D14" s="14" t="s">
        <v>23</v>
      </c>
      <c r="E14" s="15" t="s">
        <v>81</v>
      </c>
      <c r="F14" s="60"/>
      <c r="G14" s="130">
        <v>2893671.11</v>
      </c>
      <c r="H14" s="131"/>
      <c r="I14" s="132">
        <v>2800181.27</v>
      </c>
      <c r="J14" s="133">
        <v>93489.84</v>
      </c>
      <c r="K14" s="23"/>
    </row>
    <row r="15" spans="1:11" s="3" customFormat="1" ht="16.5" customHeight="1">
      <c r="A15" s="113" t="s">
        <v>4</v>
      </c>
      <c r="B15" s="102" t="s">
        <v>38</v>
      </c>
      <c r="C15" s="37" t="s">
        <v>45</v>
      </c>
      <c r="D15" s="14" t="s">
        <v>23</v>
      </c>
      <c r="E15" s="15" t="s">
        <v>81</v>
      </c>
      <c r="F15" s="61" t="s">
        <v>79</v>
      </c>
      <c r="G15" s="74">
        <v>2893671.11</v>
      </c>
      <c r="H15" s="49"/>
      <c r="I15" s="82">
        <v>2800181.27</v>
      </c>
      <c r="J15" s="89">
        <f>G15-I15</f>
        <v>93489.83999999985</v>
      </c>
      <c r="K15" s="23"/>
    </row>
    <row r="16" spans="1:13" s="3" customFormat="1" ht="45">
      <c r="A16" s="113" t="s">
        <v>3</v>
      </c>
      <c r="B16" s="99" t="s">
        <v>61</v>
      </c>
      <c r="C16" s="38" t="s">
        <v>45</v>
      </c>
      <c r="D16" s="9" t="s">
        <v>23</v>
      </c>
      <c r="E16" s="10" t="s">
        <v>82</v>
      </c>
      <c r="F16" s="62" t="s">
        <v>88</v>
      </c>
      <c r="G16" s="74">
        <v>139011.22</v>
      </c>
      <c r="H16" s="49"/>
      <c r="I16" s="83">
        <v>139011.22</v>
      </c>
      <c r="J16" s="91">
        <v>0</v>
      </c>
      <c r="K16" s="23"/>
      <c r="M16" s="123"/>
    </row>
    <row r="17" spans="1:11" s="3" customFormat="1" ht="21">
      <c r="A17" s="113" t="s">
        <v>14</v>
      </c>
      <c r="B17" s="107" t="s">
        <v>131</v>
      </c>
      <c r="C17" s="115" t="s">
        <v>45</v>
      </c>
      <c r="D17" s="116" t="s">
        <v>132</v>
      </c>
      <c r="E17" s="117" t="s">
        <v>81</v>
      </c>
      <c r="F17" s="118"/>
      <c r="G17" s="75">
        <v>110000</v>
      </c>
      <c r="H17" s="50"/>
      <c r="I17" s="119">
        <v>110000</v>
      </c>
      <c r="J17" s="120">
        <v>0</v>
      </c>
      <c r="K17" s="23"/>
    </row>
    <row r="18" spans="1:11" s="3" customFormat="1" ht="21">
      <c r="A18" s="113" t="s">
        <v>15</v>
      </c>
      <c r="B18" s="103" t="s">
        <v>67</v>
      </c>
      <c r="C18" s="36" t="s">
        <v>45</v>
      </c>
      <c r="D18" s="12" t="s">
        <v>68</v>
      </c>
      <c r="E18" s="19"/>
      <c r="F18" s="63"/>
      <c r="G18" s="75">
        <f>SUM(G19)</f>
        <v>10000</v>
      </c>
      <c r="H18" s="148"/>
      <c r="I18" s="84">
        <f>SUM(I19)</f>
        <v>0</v>
      </c>
      <c r="J18" s="92">
        <f>SUM(J19)</f>
        <v>10000</v>
      </c>
      <c r="K18" s="23"/>
    </row>
    <row r="19" spans="1:11" s="3" customFormat="1" ht="17.25" customHeight="1">
      <c r="A19" s="113" t="s">
        <v>7</v>
      </c>
      <c r="B19" s="102" t="s">
        <v>49</v>
      </c>
      <c r="C19" s="39" t="s">
        <v>45</v>
      </c>
      <c r="D19" s="14" t="s">
        <v>68</v>
      </c>
      <c r="E19" s="15" t="s">
        <v>83</v>
      </c>
      <c r="F19" s="61"/>
      <c r="G19" s="74">
        <f>SUM(G20)</f>
        <v>10000</v>
      </c>
      <c r="H19" s="49"/>
      <c r="I19" s="82">
        <f>SUM(I20)</f>
        <v>0</v>
      </c>
      <c r="J19" s="89">
        <f>SUM(J20)</f>
        <v>10000</v>
      </c>
      <c r="K19" s="23"/>
    </row>
    <row r="20" spans="1:11" s="3" customFormat="1" ht="17.25" customHeight="1">
      <c r="A20" s="113" t="s">
        <v>16</v>
      </c>
      <c r="B20" s="102" t="s">
        <v>66</v>
      </c>
      <c r="C20" s="39" t="s">
        <v>45</v>
      </c>
      <c r="D20" s="14" t="s">
        <v>68</v>
      </c>
      <c r="E20" s="15" t="s">
        <v>83</v>
      </c>
      <c r="F20" s="61" t="s">
        <v>87</v>
      </c>
      <c r="G20" s="74">
        <v>10000</v>
      </c>
      <c r="H20" s="49"/>
      <c r="I20" s="82">
        <v>0</v>
      </c>
      <c r="J20" s="89">
        <f>G20-I20</f>
        <v>10000</v>
      </c>
      <c r="K20" s="23"/>
    </row>
    <row r="21" spans="1:11" s="3" customFormat="1" ht="24" customHeight="1">
      <c r="A21" s="113" t="s">
        <v>37</v>
      </c>
      <c r="B21" s="103" t="s">
        <v>64</v>
      </c>
      <c r="C21" s="40" t="s">
        <v>45</v>
      </c>
      <c r="D21" s="12" t="s">
        <v>65</v>
      </c>
      <c r="E21" s="15"/>
      <c r="F21" s="64"/>
      <c r="G21" s="75">
        <f>SUM(G23+G25)</f>
        <v>974999.24</v>
      </c>
      <c r="H21" s="148"/>
      <c r="I21" s="84">
        <f>SUM(I23+I25)</f>
        <v>966715.52</v>
      </c>
      <c r="J21" s="92">
        <f>SUM(J23+J25)</f>
        <v>8283.719999999972</v>
      </c>
      <c r="K21" s="23"/>
    </row>
    <row r="22" spans="1:11" s="3" customFormat="1" ht="23.25" customHeight="1">
      <c r="A22" s="113" t="s">
        <v>10</v>
      </c>
      <c r="B22" s="102" t="s">
        <v>35</v>
      </c>
      <c r="C22" s="39" t="s">
        <v>45</v>
      </c>
      <c r="D22" s="14" t="s">
        <v>65</v>
      </c>
      <c r="E22" s="15" t="s">
        <v>85</v>
      </c>
      <c r="F22" s="64"/>
      <c r="G22" s="130">
        <v>968333.24</v>
      </c>
      <c r="H22" s="131"/>
      <c r="I22" s="132">
        <v>966715.52</v>
      </c>
      <c r="J22" s="133">
        <v>1617.72</v>
      </c>
      <c r="K22" s="23"/>
    </row>
    <row r="23" spans="1:11" s="3" customFormat="1" ht="22.5">
      <c r="A23" s="113" t="s">
        <v>51</v>
      </c>
      <c r="B23" s="104" t="s">
        <v>39</v>
      </c>
      <c r="C23" s="39" t="s">
        <v>45</v>
      </c>
      <c r="D23" s="14" t="s">
        <v>65</v>
      </c>
      <c r="E23" s="15" t="s">
        <v>85</v>
      </c>
      <c r="F23" s="61" t="s">
        <v>84</v>
      </c>
      <c r="G23" s="72">
        <v>968333.24</v>
      </c>
      <c r="H23" s="124"/>
      <c r="I23" s="125">
        <v>966715.52</v>
      </c>
      <c r="J23" s="126">
        <f>G23-I23</f>
        <v>1617.719999999972</v>
      </c>
      <c r="K23" s="23"/>
    </row>
    <row r="24" spans="1:11" s="3" customFormat="1" ht="35.25" customHeight="1">
      <c r="A24" s="113" t="s">
        <v>98</v>
      </c>
      <c r="B24" s="102" t="s">
        <v>62</v>
      </c>
      <c r="C24" s="41" t="s">
        <v>45</v>
      </c>
      <c r="D24" s="20" t="s">
        <v>65</v>
      </c>
      <c r="E24" s="11" t="s">
        <v>86</v>
      </c>
      <c r="F24" s="61" t="s">
        <v>87</v>
      </c>
      <c r="G24" s="130">
        <v>6666</v>
      </c>
      <c r="H24" s="131"/>
      <c r="I24" s="132">
        <f>I25</f>
        <v>0</v>
      </c>
      <c r="J24" s="133">
        <v>6666</v>
      </c>
      <c r="K24" s="23"/>
    </row>
    <row r="25" spans="1:11" s="3" customFormat="1" ht="15.75" customHeight="1">
      <c r="A25" s="113" t="s">
        <v>99</v>
      </c>
      <c r="B25" s="104" t="s">
        <v>66</v>
      </c>
      <c r="C25" s="37" t="s">
        <v>45</v>
      </c>
      <c r="D25" s="14" t="s">
        <v>65</v>
      </c>
      <c r="E25" s="11" t="s">
        <v>86</v>
      </c>
      <c r="F25" s="61" t="s">
        <v>87</v>
      </c>
      <c r="G25" s="72">
        <v>6666</v>
      </c>
      <c r="H25" s="124"/>
      <c r="I25" s="125">
        <v>0</v>
      </c>
      <c r="J25" s="126">
        <f>G25-I25</f>
        <v>6666</v>
      </c>
      <c r="K25" s="23"/>
    </row>
    <row r="26" spans="1:11" s="4" customFormat="1" ht="15" customHeight="1">
      <c r="A26" s="113" t="s">
        <v>100</v>
      </c>
      <c r="B26" s="100" t="s">
        <v>24</v>
      </c>
      <c r="C26" s="37" t="s">
        <v>45</v>
      </c>
      <c r="D26" s="17" t="s">
        <v>25</v>
      </c>
      <c r="E26" s="18"/>
      <c r="F26" s="59"/>
      <c r="G26" s="75">
        <f>SUM(G27)</f>
        <v>225930</v>
      </c>
      <c r="H26" s="50"/>
      <c r="I26" s="84">
        <f aca="true" t="shared" si="0" ref="I26:J28">SUM(I27)</f>
        <v>200492.89</v>
      </c>
      <c r="J26" s="92">
        <f t="shared" si="0"/>
        <v>25437.109999999986</v>
      </c>
      <c r="K26" s="22"/>
    </row>
    <row r="27" spans="1:11" s="4" customFormat="1" ht="15.75" customHeight="1">
      <c r="A27" s="113" t="s">
        <v>101</v>
      </c>
      <c r="B27" s="100" t="s">
        <v>26</v>
      </c>
      <c r="C27" s="40" t="s">
        <v>45</v>
      </c>
      <c r="D27" s="17" t="s">
        <v>27</v>
      </c>
      <c r="E27" s="18"/>
      <c r="F27" s="59"/>
      <c r="G27" s="134">
        <f>SUM(G28)</f>
        <v>225930</v>
      </c>
      <c r="H27" s="135"/>
      <c r="I27" s="136">
        <f t="shared" si="0"/>
        <v>200492.89</v>
      </c>
      <c r="J27" s="137">
        <f t="shared" si="0"/>
        <v>25437.109999999986</v>
      </c>
      <c r="K27" s="22"/>
    </row>
    <row r="28" spans="1:11" s="4" customFormat="1" ht="23.25" customHeight="1">
      <c r="A28" s="113" t="s">
        <v>102</v>
      </c>
      <c r="B28" s="101" t="s">
        <v>44</v>
      </c>
      <c r="C28" s="38" t="s">
        <v>45</v>
      </c>
      <c r="D28" s="11" t="s">
        <v>27</v>
      </c>
      <c r="E28" s="11" t="s">
        <v>89</v>
      </c>
      <c r="F28" s="58" t="s">
        <v>79</v>
      </c>
      <c r="G28" s="74">
        <f>SUM(G29)</f>
        <v>225930</v>
      </c>
      <c r="H28" s="46"/>
      <c r="I28" s="82">
        <f t="shared" si="0"/>
        <v>200492.89</v>
      </c>
      <c r="J28" s="89">
        <f t="shared" si="0"/>
        <v>25437.109999999986</v>
      </c>
      <c r="K28" s="22"/>
    </row>
    <row r="29" spans="1:11" s="4" customFormat="1" ht="22.5">
      <c r="A29" s="113" t="s">
        <v>103</v>
      </c>
      <c r="B29" s="102" t="s">
        <v>38</v>
      </c>
      <c r="C29" s="37" t="s">
        <v>45</v>
      </c>
      <c r="D29" s="16" t="s">
        <v>27</v>
      </c>
      <c r="E29" s="11" t="s">
        <v>89</v>
      </c>
      <c r="F29" s="58" t="s">
        <v>79</v>
      </c>
      <c r="G29" s="74">
        <v>225930</v>
      </c>
      <c r="H29" s="46"/>
      <c r="I29" s="82">
        <v>200492.89</v>
      </c>
      <c r="J29" s="89">
        <f>G29-I29</f>
        <v>25437.109999999986</v>
      </c>
      <c r="K29" s="22"/>
    </row>
    <row r="30" spans="1:11" s="4" customFormat="1" ht="12.75">
      <c r="A30" s="113" t="s">
        <v>104</v>
      </c>
      <c r="B30" s="103" t="s">
        <v>73</v>
      </c>
      <c r="C30" s="37" t="s">
        <v>45</v>
      </c>
      <c r="D30" s="16" t="s">
        <v>74</v>
      </c>
      <c r="E30" s="16" t="s">
        <v>90</v>
      </c>
      <c r="F30" s="58" t="s">
        <v>87</v>
      </c>
      <c r="G30" s="75">
        <v>52000</v>
      </c>
      <c r="H30" s="50"/>
      <c r="I30" s="84">
        <v>26536</v>
      </c>
      <c r="J30" s="92">
        <f>G30-I30</f>
        <v>25464</v>
      </c>
      <c r="K30" s="22"/>
    </row>
    <row r="31" spans="1:11" s="4" customFormat="1" ht="12.75">
      <c r="A31" s="113" t="s">
        <v>105</v>
      </c>
      <c r="B31" s="103" t="s">
        <v>71</v>
      </c>
      <c r="C31" s="42" t="s">
        <v>45</v>
      </c>
      <c r="D31" s="17" t="s">
        <v>72</v>
      </c>
      <c r="E31" s="16"/>
      <c r="F31" s="58"/>
      <c r="G31" s="75">
        <f>SUM(G32)</f>
        <v>506077.82</v>
      </c>
      <c r="H31" s="50"/>
      <c r="I31" s="84">
        <f>SUM(I32)</f>
        <v>440176.7</v>
      </c>
      <c r="J31" s="92">
        <f>SUM(J32)</f>
        <v>65901.12</v>
      </c>
      <c r="K31" s="22"/>
    </row>
    <row r="32" spans="1:11" s="4" customFormat="1" ht="16.5" customHeight="1">
      <c r="A32" s="113" t="s">
        <v>106</v>
      </c>
      <c r="B32" s="103" t="s">
        <v>69</v>
      </c>
      <c r="C32" s="42" t="s">
        <v>45</v>
      </c>
      <c r="D32" s="17" t="s">
        <v>70</v>
      </c>
      <c r="E32" s="16"/>
      <c r="F32" s="58"/>
      <c r="G32" s="130">
        <f>G33+G35+G36</f>
        <v>506077.82</v>
      </c>
      <c r="H32" s="138">
        <f>H33+H35</f>
        <v>0</v>
      </c>
      <c r="I32" s="139">
        <f>I33+I35+I36</f>
        <v>440176.7</v>
      </c>
      <c r="J32" s="140">
        <f>J33+J35+J36</f>
        <v>65901.12</v>
      </c>
      <c r="K32" s="22"/>
    </row>
    <row r="33" spans="1:11" s="4" customFormat="1" ht="45">
      <c r="A33" s="113" t="s">
        <v>107</v>
      </c>
      <c r="B33" s="102" t="s">
        <v>63</v>
      </c>
      <c r="C33" s="37" t="s">
        <v>45</v>
      </c>
      <c r="D33" s="16" t="s">
        <v>70</v>
      </c>
      <c r="E33" s="16" t="s">
        <v>91</v>
      </c>
      <c r="F33" s="58"/>
      <c r="G33" s="74">
        <v>264115.82</v>
      </c>
      <c r="H33" s="46"/>
      <c r="I33" s="82">
        <v>198214.7</v>
      </c>
      <c r="J33" s="89">
        <v>65901.12</v>
      </c>
      <c r="K33" s="22"/>
    </row>
    <row r="34" spans="1:11" s="4" customFormat="1" ht="21.75" customHeight="1">
      <c r="A34" s="113" t="s">
        <v>108</v>
      </c>
      <c r="B34" s="105" t="s">
        <v>38</v>
      </c>
      <c r="C34" s="37" t="s">
        <v>45</v>
      </c>
      <c r="D34" s="16" t="s">
        <v>70</v>
      </c>
      <c r="E34" s="16" t="s">
        <v>91</v>
      </c>
      <c r="F34" s="58" t="s">
        <v>87</v>
      </c>
      <c r="G34" s="74">
        <v>264115.82</v>
      </c>
      <c r="H34" s="46"/>
      <c r="I34" s="82">
        <v>198214.7</v>
      </c>
      <c r="J34" s="89">
        <f>G34-I34</f>
        <v>65901.12</v>
      </c>
      <c r="K34" s="22"/>
    </row>
    <row r="35" spans="1:11" s="4" customFormat="1" ht="21.75" customHeight="1">
      <c r="A35" s="113" t="s">
        <v>109</v>
      </c>
      <c r="B35" s="105" t="s">
        <v>93</v>
      </c>
      <c r="C35" s="37" t="s">
        <v>45</v>
      </c>
      <c r="D35" s="16" t="s">
        <v>70</v>
      </c>
      <c r="E35" s="16" t="s">
        <v>92</v>
      </c>
      <c r="F35" s="58" t="s">
        <v>87</v>
      </c>
      <c r="G35" s="74">
        <v>241720</v>
      </c>
      <c r="H35" s="46"/>
      <c r="I35" s="82">
        <v>241720</v>
      </c>
      <c r="J35" s="89">
        <f>G35-I35</f>
        <v>0</v>
      </c>
      <c r="K35" s="22"/>
    </row>
    <row r="36" spans="1:11" s="4" customFormat="1" ht="21.75" customHeight="1">
      <c r="A36" s="113" t="s">
        <v>110</v>
      </c>
      <c r="B36" s="105" t="s">
        <v>97</v>
      </c>
      <c r="C36" s="37" t="s">
        <v>45</v>
      </c>
      <c r="D36" s="16" t="s">
        <v>70</v>
      </c>
      <c r="E36" s="16" t="s">
        <v>96</v>
      </c>
      <c r="F36" s="58"/>
      <c r="G36" s="74">
        <v>242</v>
      </c>
      <c r="H36" s="46"/>
      <c r="I36" s="82">
        <v>242</v>
      </c>
      <c r="J36" s="89">
        <f>G36-I36</f>
        <v>0</v>
      </c>
      <c r="K36" s="22"/>
    </row>
    <row r="37" spans="1:10" s="5" customFormat="1" ht="21" customHeight="1">
      <c r="A37" s="113" t="s">
        <v>111</v>
      </c>
      <c r="B37" s="106" t="s">
        <v>58</v>
      </c>
      <c r="C37" s="40" t="s">
        <v>45</v>
      </c>
      <c r="D37" s="17" t="s">
        <v>28</v>
      </c>
      <c r="E37" s="17"/>
      <c r="F37" s="60"/>
      <c r="G37" s="75">
        <f>SUM(G38+G43)</f>
        <v>2076370.65</v>
      </c>
      <c r="H37" s="50"/>
      <c r="I37" s="84">
        <f>SUM(I38+I43)</f>
        <v>2069625.65</v>
      </c>
      <c r="J37" s="92">
        <f>SUM(J38+J43)</f>
        <v>6744.999999999884</v>
      </c>
    </row>
    <row r="38" spans="1:10" s="5" customFormat="1" ht="18" customHeight="1">
      <c r="A38" s="113" t="s">
        <v>112</v>
      </c>
      <c r="B38" s="106" t="s">
        <v>29</v>
      </c>
      <c r="C38" s="40" t="s">
        <v>45</v>
      </c>
      <c r="D38" s="17" t="s">
        <v>30</v>
      </c>
      <c r="E38" s="17"/>
      <c r="F38" s="60"/>
      <c r="G38" s="134">
        <f>SUM(G40+G42)</f>
        <v>1128282.69</v>
      </c>
      <c r="H38" s="135"/>
      <c r="I38" s="136">
        <f>SUM(I40+I42)</f>
        <v>1127049.03</v>
      </c>
      <c r="J38" s="137">
        <f>SUM(J40+J42)</f>
        <v>1233.6599999999162</v>
      </c>
    </row>
    <row r="39" spans="1:10" s="6" customFormat="1" ht="18" customHeight="1">
      <c r="A39" s="113" t="s">
        <v>113</v>
      </c>
      <c r="B39" s="105" t="s">
        <v>40</v>
      </c>
      <c r="C39" s="37" t="s">
        <v>45</v>
      </c>
      <c r="D39" s="16" t="s">
        <v>30</v>
      </c>
      <c r="E39" s="16" t="s">
        <v>94</v>
      </c>
      <c r="F39" s="58"/>
      <c r="G39" s="74">
        <f>SUM(G40)</f>
        <v>0</v>
      </c>
      <c r="H39" s="49"/>
      <c r="I39" s="82">
        <f>SUM(I40)</f>
        <v>0</v>
      </c>
      <c r="J39" s="89">
        <f>SUM(J40)</f>
        <v>0</v>
      </c>
    </row>
    <row r="40" spans="1:10" s="6" customFormat="1" ht="22.5">
      <c r="A40" s="113" t="s">
        <v>114</v>
      </c>
      <c r="B40" s="105" t="s">
        <v>38</v>
      </c>
      <c r="C40" s="37" t="s">
        <v>45</v>
      </c>
      <c r="D40" s="16" t="s">
        <v>30</v>
      </c>
      <c r="E40" s="16" t="s">
        <v>94</v>
      </c>
      <c r="F40" s="58" t="s">
        <v>21</v>
      </c>
      <c r="G40" s="74">
        <v>0</v>
      </c>
      <c r="H40" s="49"/>
      <c r="I40" s="82">
        <v>0</v>
      </c>
      <c r="J40" s="89">
        <v>0</v>
      </c>
    </row>
    <row r="41" spans="1:10" s="6" customFormat="1" ht="26.25" customHeight="1">
      <c r="A41" s="113" t="s">
        <v>115</v>
      </c>
      <c r="B41" s="105" t="s">
        <v>59</v>
      </c>
      <c r="C41" s="38" t="s">
        <v>45</v>
      </c>
      <c r="D41" s="11" t="s">
        <v>30</v>
      </c>
      <c r="E41" s="11" t="s">
        <v>94</v>
      </c>
      <c r="F41" s="58"/>
      <c r="G41" s="74">
        <f>SUM(G42)</f>
        <v>1128282.69</v>
      </c>
      <c r="H41" s="49"/>
      <c r="I41" s="82">
        <f>SUM(I42)</f>
        <v>1127049.03</v>
      </c>
      <c r="J41" s="89">
        <f>SUM(J42)</f>
        <v>1233.6599999999162</v>
      </c>
    </row>
    <row r="42" spans="1:10" s="6" customFormat="1" ht="15.75" customHeight="1">
      <c r="A42" s="113" t="s">
        <v>116</v>
      </c>
      <c r="B42" s="105" t="s">
        <v>38</v>
      </c>
      <c r="C42" s="37" t="s">
        <v>45</v>
      </c>
      <c r="D42" s="16" t="s">
        <v>30</v>
      </c>
      <c r="E42" s="16" t="s">
        <v>94</v>
      </c>
      <c r="F42" s="58" t="s">
        <v>21</v>
      </c>
      <c r="G42" s="74">
        <v>1128282.69</v>
      </c>
      <c r="H42" s="49"/>
      <c r="I42" s="82">
        <v>1127049.03</v>
      </c>
      <c r="J42" s="89">
        <f>G42-I42</f>
        <v>1233.6599999999162</v>
      </c>
    </row>
    <row r="43" spans="1:10" s="6" customFormat="1" ht="26.25" customHeight="1">
      <c r="A43" s="113" t="s">
        <v>117</v>
      </c>
      <c r="B43" s="106" t="s">
        <v>47</v>
      </c>
      <c r="C43" s="42" t="s">
        <v>45</v>
      </c>
      <c r="D43" s="17" t="s">
        <v>48</v>
      </c>
      <c r="E43" s="16"/>
      <c r="F43" s="58"/>
      <c r="G43" s="134">
        <f>SUM(G45:G46)</f>
        <v>948087.96</v>
      </c>
      <c r="H43" s="131"/>
      <c r="I43" s="136">
        <f>SUM(I45:I46)</f>
        <v>942576.62</v>
      </c>
      <c r="J43" s="137">
        <f>SUM(J45:J46)</f>
        <v>5511.339999999967</v>
      </c>
    </row>
    <row r="44" spans="1:10" s="6" customFormat="1" ht="16.5" customHeight="1">
      <c r="A44" s="113" t="s">
        <v>118</v>
      </c>
      <c r="B44" s="105" t="s">
        <v>35</v>
      </c>
      <c r="C44" s="39" t="s">
        <v>45</v>
      </c>
      <c r="D44" s="16" t="s">
        <v>48</v>
      </c>
      <c r="E44" s="16" t="s">
        <v>95</v>
      </c>
      <c r="F44" s="58"/>
      <c r="G44" s="130">
        <f>SUM(G45:G46)</f>
        <v>948087.96</v>
      </c>
      <c r="H44" s="131"/>
      <c r="I44" s="132">
        <f>SUM(I45:I46)</f>
        <v>942576.62</v>
      </c>
      <c r="J44" s="133">
        <f>SUM(J45:J46)</f>
        <v>5511.339999999967</v>
      </c>
    </row>
    <row r="45" spans="1:10" s="6" customFormat="1" ht="16.5" customHeight="1">
      <c r="A45" s="113" t="s">
        <v>119</v>
      </c>
      <c r="B45" s="105" t="s">
        <v>39</v>
      </c>
      <c r="C45" s="39" t="s">
        <v>45</v>
      </c>
      <c r="D45" s="16" t="s">
        <v>48</v>
      </c>
      <c r="E45" s="16" t="s">
        <v>95</v>
      </c>
      <c r="F45" s="58" t="s">
        <v>84</v>
      </c>
      <c r="G45" s="74">
        <v>948087.96</v>
      </c>
      <c r="H45" s="49"/>
      <c r="I45" s="82">
        <v>942576.62</v>
      </c>
      <c r="J45" s="89">
        <f>G45-I45</f>
        <v>5511.339999999967</v>
      </c>
    </row>
    <row r="46" spans="1:10" s="6" customFormat="1" ht="33.75" hidden="1">
      <c r="A46" s="113" t="s">
        <v>120</v>
      </c>
      <c r="B46" s="105" t="s">
        <v>60</v>
      </c>
      <c r="C46" s="38" t="s">
        <v>45</v>
      </c>
      <c r="D46" s="11" t="s">
        <v>48</v>
      </c>
      <c r="E46" s="11" t="s">
        <v>95</v>
      </c>
      <c r="F46" s="65" t="s">
        <v>46</v>
      </c>
      <c r="G46" s="74">
        <v>0</v>
      </c>
      <c r="H46" s="49"/>
      <c r="I46" s="83">
        <v>0</v>
      </c>
      <c r="J46" s="91">
        <v>0</v>
      </c>
    </row>
    <row r="47" spans="1:10" s="5" customFormat="1" ht="21">
      <c r="A47" s="113" t="s">
        <v>121</v>
      </c>
      <c r="B47" s="107" t="s">
        <v>31</v>
      </c>
      <c r="C47" s="37" t="s">
        <v>45</v>
      </c>
      <c r="D47" s="17" t="s">
        <v>32</v>
      </c>
      <c r="E47" s="17"/>
      <c r="F47" s="60"/>
      <c r="G47" s="121">
        <f>SUM(G48)</f>
        <v>4240697.92</v>
      </c>
      <c r="H47" s="122"/>
      <c r="I47" s="128">
        <f>SUM(I48)</f>
        <v>4240697.92</v>
      </c>
      <c r="J47" s="129">
        <f>SUM(J48)</f>
        <v>0</v>
      </c>
    </row>
    <row r="48" spans="1:10" s="7" customFormat="1" ht="15" customHeight="1">
      <c r="A48" s="113" t="s">
        <v>122</v>
      </c>
      <c r="B48" s="100" t="s">
        <v>33</v>
      </c>
      <c r="C48" s="37" t="s">
        <v>45</v>
      </c>
      <c r="D48" s="21" t="s">
        <v>34</v>
      </c>
      <c r="E48" s="21"/>
      <c r="F48" s="66"/>
      <c r="G48" s="73">
        <f>SUM(G49+G51)</f>
        <v>4240697.92</v>
      </c>
      <c r="H48" s="49"/>
      <c r="I48" s="81">
        <f>SUM(I49+I51)</f>
        <v>4240697.92</v>
      </c>
      <c r="J48" s="90">
        <f>SUM(J49+J51)</f>
        <v>0</v>
      </c>
    </row>
    <row r="49" spans="1:10" s="7" customFormat="1" ht="27" customHeight="1">
      <c r="A49" s="113" t="s">
        <v>123</v>
      </c>
      <c r="B49" s="105" t="s">
        <v>35</v>
      </c>
      <c r="C49" s="37" t="s">
        <v>45</v>
      </c>
      <c r="D49" s="16" t="s">
        <v>34</v>
      </c>
      <c r="E49" s="16" t="s">
        <v>129</v>
      </c>
      <c r="F49" s="66"/>
      <c r="G49" s="134">
        <f>SUM(G50:G50)</f>
        <v>3185517.84</v>
      </c>
      <c r="H49" s="131"/>
      <c r="I49" s="136">
        <f>SUM(I50:I50)</f>
        <v>3185517.84</v>
      </c>
      <c r="J49" s="137">
        <f>SUM(J50:J50)</f>
        <v>0</v>
      </c>
    </row>
    <row r="50" spans="1:10" s="6" customFormat="1" ht="21.75" customHeight="1">
      <c r="A50" s="113" t="s">
        <v>124</v>
      </c>
      <c r="B50" s="105" t="s">
        <v>39</v>
      </c>
      <c r="C50" s="37" t="s">
        <v>45</v>
      </c>
      <c r="D50" s="16" t="s">
        <v>34</v>
      </c>
      <c r="E50" s="16" t="s">
        <v>129</v>
      </c>
      <c r="F50" s="58" t="s">
        <v>128</v>
      </c>
      <c r="G50" s="74">
        <v>3185517.84</v>
      </c>
      <c r="H50" s="49"/>
      <c r="I50" s="82">
        <v>3185517.84</v>
      </c>
      <c r="J50" s="89">
        <f>G50-I50</f>
        <v>0</v>
      </c>
    </row>
    <row r="51" spans="1:10" s="6" customFormat="1" ht="22.5">
      <c r="A51" s="113" t="s">
        <v>125</v>
      </c>
      <c r="B51" s="105" t="s">
        <v>35</v>
      </c>
      <c r="C51" s="37" t="s">
        <v>45</v>
      </c>
      <c r="D51" s="16" t="s">
        <v>34</v>
      </c>
      <c r="E51" s="16" t="s">
        <v>130</v>
      </c>
      <c r="F51" s="58"/>
      <c r="G51" s="134">
        <f>SUM(G52:G52)</f>
        <v>1055180.08</v>
      </c>
      <c r="H51" s="131"/>
      <c r="I51" s="136">
        <f>SUM(I52:I52)</f>
        <v>1055180.08</v>
      </c>
      <c r="J51" s="137">
        <f>SUM(J52:J52)</f>
        <v>0</v>
      </c>
    </row>
    <row r="52" spans="1:10" s="6" customFormat="1" ht="22.5">
      <c r="A52" s="113" t="s">
        <v>126</v>
      </c>
      <c r="B52" s="105" t="s">
        <v>39</v>
      </c>
      <c r="C52" s="37" t="s">
        <v>45</v>
      </c>
      <c r="D52" s="16" t="s">
        <v>34</v>
      </c>
      <c r="E52" s="16" t="s">
        <v>130</v>
      </c>
      <c r="F52" s="58" t="s">
        <v>128</v>
      </c>
      <c r="G52" s="74">
        <v>1055180.08</v>
      </c>
      <c r="H52" s="49"/>
      <c r="I52" s="82">
        <v>1055180.08</v>
      </c>
      <c r="J52" s="89">
        <f>G52-I52</f>
        <v>0</v>
      </c>
    </row>
    <row r="53" spans="1:10" s="6" customFormat="1" ht="16.5" customHeight="1" thickBot="1">
      <c r="A53" s="114" t="s">
        <v>127</v>
      </c>
      <c r="B53" s="108" t="s">
        <v>77</v>
      </c>
      <c r="C53" s="43" t="s">
        <v>45</v>
      </c>
      <c r="D53" s="30" t="s">
        <v>133</v>
      </c>
      <c r="E53" s="30" t="s">
        <v>134</v>
      </c>
      <c r="F53" s="67"/>
      <c r="G53" s="150">
        <v>20000</v>
      </c>
      <c r="H53" s="151"/>
      <c r="I53" s="152">
        <v>20000</v>
      </c>
      <c r="J53" s="153">
        <v>0</v>
      </c>
    </row>
    <row r="54" spans="1:10" s="6" customFormat="1" ht="16.5" customHeight="1" thickBot="1" thickTop="1">
      <c r="A54" s="154"/>
      <c r="B54" s="155"/>
      <c r="C54" s="31"/>
      <c r="D54" s="32"/>
      <c r="E54" s="32"/>
      <c r="F54" s="68"/>
      <c r="G54" s="76">
        <f>G7+G10+G13+G17+G18+G21+G26+G30+G31+G37+G47+G53</f>
        <v>12251638.18</v>
      </c>
      <c r="H54" s="51"/>
      <c r="I54" s="85">
        <f>I7+I10+I13+I17+I21+I26+I30+I31+I37+I47+I53</f>
        <v>12016315.98</v>
      </c>
      <c r="J54" s="93">
        <f>J7+J10+J13+J18+J21+J27+J31+J37+J47+J30+J53</f>
        <v>235322.19999999966</v>
      </c>
    </row>
    <row r="55" ht="13.5" thickTop="1"/>
    <row r="56" ht="12.75">
      <c r="G56" s="8"/>
    </row>
  </sheetData>
  <sheetProtection/>
  <mergeCells count="3">
    <mergeCell ref="A54:B54"/>
    <mergeCell ref="G1:J1"/>
    <mergeCell ref="A2:J2"/>
  </mergeCells>
  <printOptions/>
  <pageMargins left="0.3937007874015748" right="0" top="0.1968503937007874" bottom="0.1968503937007874" header="0.11811023622047245" footer="0.1968503937007874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2016-04-27T02:55:00Z</cp:lastPrinted>
  <dcterms:created xsi:type="dcterms:W3CDTF">1996-10-08T23:32:33Z</dcterms:created>
  <dcterms:modified xsi:type="dcterms:W3CDTF">2016-05-06T01:19:35Z</dcterms:modified>
  <cp:category/>
  <cp:version/>
  <cp:contentType/>
  <cp:contentStatus/>
</cp:coreProperties>
</file>